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<sst xmlns="http://schemas.openxmlformats.org/spreadsheetml/2006/main" count="431" uniqueCount="131">
  <si>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</si>
  <si>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</si>
  <si>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</si>
  <si>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</si>
  <si>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</si>
  <si>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</si>
  <si>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</si>
  <si>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</si>
  <si>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</si>
  <si>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</si>
  <si>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</si>
  <si>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</si>
  <si>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</si>
  <si>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</si>
  <si>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</si>
  <si>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</si>
  <si>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</si>
  <si>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</si>
  <si>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</si>
  <si>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</si>
  <si>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</si>
  <si>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</si>
  <si>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</si>
  <si>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</si>
  <si>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</si>
  <si>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</si>
  <si>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</si>
  <si>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</si>
  <si>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</si>
  <si>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</si>
  <si>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</si>
  <si>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</si>
  <si>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</si>
  <si>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</si>
  <si>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</si>
  <si>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</si>
  <si>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</si>
  <si>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</si>
  <si>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</si>
  <si>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</si>
  <si>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</si>
  <si>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</si>
  <si>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</si>
  <si>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</si>
  <si>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</si>
  <si>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</si>
  <si>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</si>
  <si>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</si>
  <si>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</si>
  <si>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</si>
  <si>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</si>
  <si>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</si>
  <si>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</si>
  <si>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</si>
  <si>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</si>
  <si>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</si>
  <si>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</si>
  <si>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</si>
  <si>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</si>
  <si>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</si>
  <si>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</si>
  <si>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</si>
  <si>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</si>
  <si>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</si>
  <si>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</si>
  <si>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</si>
  <si>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</si>
  <si>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</si>
  <si>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</si>
  <si>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</si>
  <si>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</si>
  <si>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</si>
  <si>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</si>
  <si>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</si>
  <si>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</si>
  <si>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</si>
  <si>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</si>
  <si>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</si>
  <si>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</si>
  <si>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</si>
  <si>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</si>
  <si>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</si>
  <si>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</si>
  <si>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</si>
  <si>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</si>
  <si>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</si>
  <si>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</si>
  <si>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</si>
  <si>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</si>
  <si>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</si>
  <si>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</si>
  <si>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</si>
  <si>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</si>
  <si>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</si>
  <si>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</si>
  <si>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</si>
  <si>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</si>
  <si>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</si>
  <si>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</si>
  <si>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</si>
  <si>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</si>
  <si>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</si>
  <si>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</si>
  <si>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</si>
  <si>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</si>
  <si>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</si>
  <si>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</si>
  <si>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</si>
  <si>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</si>
  <si>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</si>
  <si>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</si>
  <si>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</si>
  <si>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</si>
  <si>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</si>
  <si>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</si>
  <si>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</si>
  <si>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</si>
  <si>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</si>
  <si>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</si>
  <si>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</si>
  <si>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</si>
  <si>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</si>
  <si>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</si>
  <si>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</si>
  <si>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</si>
  <si>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</si>
  <si>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14.12.2016</t>
  </si>
  <si>
    <r>
      <t xml:space="preserve">станом на 14.12.2016р.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</si>
  <si>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</si>
  <si>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</si>
  <si>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14.12.2016р.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</si>
</sst>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.9"/>
      <color indexed="8"/>
      <name val="Times New Roman"/>
      <family val="1"/>
    </font>
    <font>
      <sz val="4.75"/>
      <color indexed="8"/>
      <name val="Times New Roman"/>
      <family val="1"/>
    </font>
    <font>
      <sz val="6.2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88377"/>
        <c:crosses val="autoZero"/>
        <c:auto val="0"/>
        <c:lblOffset val="100"/>
        <c:tickLblSkip val="1"/>
        <c:noMultiLvlLbl val="0"/>
      </c:catAx>
      <c:valAx>
        <c:axId val="2138837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026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3731"/>
        <c:crosses val="autoZero"/>
        <c:auto val="0"/>
        <c:lblOffset val="100"/>
        <c:tickLblSkip val="1"/>
        <c:noMultiLvlLbl val="0"/>
      </c:catAx>
      <c:valAx>
        <c:axId val="12153731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027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autoZero"/>
        <c:auto val="0"/>
        <c:lblOffset val="100"/>
        <c:tickLblSkip val="1"/>
        <c:noMultiLvlLbl val="0"/>
      </c:catAx>
      <c:valAx>
        <c:axId val="44928125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99479"/>
        <c:crosses val="autoZero"/>
        <c:auto val="0"/>
        <c:lblOffset val="100"/>
        <c:tickLblSkip val="1"/>
        <c:noMultiLvlLbl val="0"/>
      </c:catAx>
      <c:valAx>
        <c:axId val="15299479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99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14.12.2016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77584"/>
        <c:axId val="31298257"/>
      </c:bar3D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758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3248858"/>
        <c:axId val="52130859"/>
      </c:bar3D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4885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58277666"/>
        <c:axId val="54736947"/>
      </c:lineChart>
      <c:catAx>
        <c:axId val="582776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36947"/>
        <c:crosses val="autoZero"/>
        <c:auto val="0"/>
        <c:lblOffset val="100"/>
        <c:tickLblSkip val="1"/>
        <c:noMultiLvlLbl val="0"/>
      </c:catAx>
      <c:valAx>
        <c:axId val="5473694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7766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22870476"/>
        <c:axId val="4507693"/>
      </c:lineChart>
      <c:catAx>
        <c:axId val="228704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7693"/>
        <c:crosses val="autoZero"/>
        <c:auto val="0"/>
        <c:lblOffset val="100"/>
        <c:tickLblSkip val="1"/>
        <c:noMultiLvlLbl val="0"/>
      </c:catAx>
      <c:valAx>
        <c:axId val="4507693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704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78823"/>
        <c:crosses val="autoZero"/>
        <c:auto val="0"/>
        <c:lblOffset val="100"/>
        <c:tickLblSkip val="1"/>
        <c:noMultiLvlLbl val="0"/>
      </c:catAx>
      <c:valAx>
        <c:axId val="29578823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692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64882816"/>
        <c:axId val="47074433"/>
      </c:lineChart>
      <c:catAx>
        <c:axId val="64882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4433"/>
        <c:crosses val="autoZero"/>
        <c:auto val="0"/>
        <c:lblOffset val="100"/>
        <c:tickLblSkip val="1"/>
        <c:noMultiLvlLbl val="0"/>
      </c:catAx>
      <c:valAx>
        <c:axId val="47074433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828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21016714"/>
        <c:axId val="54932699"/>
      </c:lineChart>
      <c:catAx>
        <c:axId val="21016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32699"/>
        <c:crosses val="autoZero"/>
        <c:auto val="0"/>
        <c:lblOffset val="100"/>
        <c:tickLblSkip val="1"/>
        <c:noMultiLvlLbl val="0"/>
      </c:catAx>
      <c:valAx>
        <c:axId val="54932699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16714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3605"/>
        <c:crosses val="autoZero"/>
        <c:auto val="0"/>
        <c:lblOffset val="100"/>
        <c:tickLblSkip val="1"/>
        <c:noMultiLvlLbl val="0"/>
      </c:catAx>
      <c:valAx>
        <c:axId val="2036360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322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49054718"/>
        <c:axId val="38839279"/>
      </c:lineChart>
      <c:catAx>
        <c:axId val="49054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9279"/>
        <c:crosses val="autoZero"/>
        <c:auto val="0"/>
        <c:lblOffset val="100"/>
        <c:tickLblSkip val="1"/>
        <c:noMultiLvlLbl val="0"/>
      </c:catAx>
      <c:valAx>
        <c:axId val="38839279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547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3865"/>
        <c:crosses val="autoZero"/>
        <c:auto val="0"/>
        <c:lblOffset val="100"/>
        <c:tickLblSkip val="1"/>
        <c:noMultiLvlLbl val="0"/>
      </c:catAx>
      <c:valAx>
        <c:axId val="58973865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1 018 944,7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977 853,2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- 49 162,7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75 315,0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- 41 091,5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125515314.81999993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125515.31481999993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AVERAGE(L4:L12)</f>
        <v>2905.8044444444445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2905.8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2905.8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2905.8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2905.8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2905.8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2905.8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2905.8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2905.8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/>
      <c r="C13" s="107"/>
      <c r="D13" s="115"/>
      <c r="E13" s="115"/>
      <c r="F13" s="96"/>
      <c r="G13" s="115"/>
      <c r="H13" s="115"/>
      <c r="I13" s="115"/>
      <c r="J13" s="115"/>
      <c r="K13" s="96">
        <f t="shared" si="0"/>
        <v>0</v>
      </c>
      <c r="L13" s="96"/>
      <c r="M13" s="96">
        <v>3200</v>
      </c>
      <c r="N13" s="4">
        <f t="shared" si="1"/>
        <v>0</v>
      </c>
      <c r="O13" s="2">
        <v>2905.8</v>
      </c>
      <c r="P13" s="102"/>
      <c r="Q13" s="96"/>
      <c r="R13" s="103"/>
      <c r="S13" s="169"/>
      <c r="T13" s="170"/>
      <c r="U13" s="101">
        <f t="shared" si="2"/>
        <v>0</v>
      </c>
    </row>
    <row r="14" spans="1:21" ht="12.75">
      <c r="A14" s="11">
        <v>42719</v>
      </c>
      <c r="B14" s="96"/>
      <c r="C14" s="107"/>
      <c r="D14" s="115"/>
      <c r="E14" s="115"/>
      <c r="F14" s="96"/>
      <c r="G14" s="115"/>
      <c r="H14" s="115"/>
      <c r="I14" s="115"/>
      <c r="J14" s="115"/>
      <c r="K14" s="96">
        <f t="shared" si="0"/>
        <v>0</v>
      </c>
      <c r="L14" s="96"/>
      <c r="M14" s="96">
        <v>6400</v>
      </c>
      <c r="N14" s="4">
        <f t="shared" si="1"/>
        <v>0</v>
      </c>
      <c r="O14" s="2">
        <v>2905.8</v>
      </c>
      <c r="P14" s="102"/>
      <c r="Q14" s="96"/>
      <c r="R14" s="107"/>
      <c r="S14" s="169"/>
      <c r="T14" s="170"/>
      <c r="U14" s="101">
        <f t="shared" si="2"/>
        <v>0</v>
      </c>
    </row>
    <row r="15" spans="1:21" ht="12.75">
      <c r="A15" s="11">
        <v>42720</v>
      </c>
      <c r="B15" s="96"/>
      <c r="C15" s="97"/>
      <c r="D15" s="119"/>
      <c r="E15" s="119"/>
      <c r="F15" s="120"/>
      <c r="G15" s="119"/>
      <c r="H15" s="119"/>
      <c r="I15" s="119"/>
      <c r="J15" s="119"/>
      <c r="K15" s="96">
        <f t="shared" si="0"/>
        <v>0</v>
      </c>
      <c r="L15" s="96"/>
      <c r="M15" s="105">
        <v>4800</v>
      </c>
      <c r="N15" s="4">
        <f>L15/M15</f>
        <v>0</v>
      </c>
      <c r="O15" s="2">
        <v>2905.8</v>
      </c>
      <c r="P15" s="102"/>
      <c r="Q15" s="96"/>
      <c r="R15" s="107"/>
      <c r="S15" s="169"/>
      <c r="T15" s="170"/>
      <c r="U15" s="101">
        <f t="shared" si="2"/>
        <v>0</v>
      </c>
    </row>
    <row r="16" spans="1:21" ht="12.75">
      <c r="A16" s="11">
        <v>42723</v>
      </c>
      <c r="B16" s="96"/>
      <c r="C16" s="107"/>
      <c r="D16" s="115"/>
      <c r="E16" s="115"/>
      <c r="F16" s="96"/>
      <c r="G16" s="115"/>
      <c r="H16" s="115"/>
      <c r="I16" s="115"/>
      <c r="J16" s="115"/>
      <c r="K16" s="96">
        <f t="shared" si="0"/>
        <v>0</v>
      </c>
      <c r="L16" s="96"/>
      <c r="M16" s="105">
        <v>3600</v>
      </c>
      <c r="N16" s="4">
        <f t="shared" si="1"/>
        <v>0</v>
      </c>
      <c r="O16" s="2">
        <v>2905.8</v>
      </c>
      <c r="P16" s="102"/>
      <c r="Q16" s="96"/>
      <c r="R16" s="107"/>
      <c r="S16" s="169"/>
      <c r="T16" s="170"/>
      <c r="U16" s="101">
        <f t="shared" si="2"/>
        <v>0</v>
      </c>
    </row>
    <row r="17" spans="1:21" ht="12.75">
      <c r="A17" s="11">
        <v>42724</v>
      </c>
      <c r="B17" s="96"/>
      <c r="C17" s="107"/>
      <c r="D17" s="115"/>
      <c r="E17" s="115"/>
      <c r="F17" s="96"/>
      <c r="G17" s="115"/>
      <c r="H17" s="115"/>
      <c r="I17" s="115"/>
      <c r="J17" s="115"/>
      <c r="K17" s="96">
        <f t="shared" si="0"/>
        <v>0</v>
      </c>
      <c r="L17" s="96"/>
      <c r="M17" s="96">
        <v>4450</v>
      </c>
      <c r="N17" s="4">
        <f t="shared" si="1"/>
        <v>0</v>
      </c>
      <c r="O17" s="2">
        <v>2905.8</v>
      </c>
      <c r="P17" s="102"/>
      <c r="Q17" s="96"/>
      <c r="R17" s="107"/>
      <c r="S17" s="169"/>
      <c r="T17" s="170"/>
      <c r="U17" s="101">
        <f t="shared" si="2"/>
        <v>0</v>
      </c>
    </row>
    <row r="18" spans="1:21" ht="12.75">
      <c r="A18" s="11">
        <v>42725</v>
      </c>
      <c r="B18" s="96"/>
      <c r="C18" s="107"/>
      <c r="D18" s="115"/>
      <c r="E18" s="115"/>
      <c r="F18" s="96"/>
      <c r="G18" s="115"/>
      <c r="H18" s="115"/>
      <c r="I18" s="115"/>
      <c r="J18" s="115"/>
      <c r="K18" s="96">
        <f t="shared" si="0"/>
        <v>0</v>
      </c>
      <c r="L18" s="96"/>
      <c r="M18" s="96">
        <v>3800</v>
      </c>
      <c r="N18" s="4">
        <f>L18/M18</f>
        <v>0</v>
      </c>
      <c r="O18" s="2">
        <v>2905.8</v>
      </c>
      <c r="P18" s="102"/>
      <c r="Q18" s="96"/>
      <c r="R18" s="103"/>
      <c r="S18" s="169"/>
      <c r="T18" s="170"/>
      <c r="U18" s="101">
        <f t="shared" si="2"/>
        <v>0</v>
      </c>
    </row>
    <row r="19" spans="1:21" ht="12.75">
      <c r="A19" s="11">
        <v>42726</v>
      </c>
      <c r="B19" s="96"/>
      <c r="C19" s="107"/>
      <c r="D19" s="115"/>
      <c r="E19" s="115"/>
      <c r="F19" s="96"/>
      <c r="G19" s="115"/>
      <c r="H19" s="115"/>
      <c r="I19" s="115"/>
      <c r="J19" s="115"/>
      <c r="K19" s="96">
        <f t="shared" si="0"/>
        <v>0</v>
      </c>
      <c r="L19" s="96"/>
      <c r="M19" s="96">
        <v>4600</v>
      </c>
      <c r="N19" s="4">
        <f t="shared" si="1"/>
        <v>0</v>
      </c>
      <c r="O19" s="2">
        <v>2905.8</v>
      </c>
      <c r="P19" s="102"/>
      <c r="Q19" s="96"/>
      <c r="R19" s="103"/>
      <c r="S19" s="169"/>
      <c r="T19" s="170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2905.8</v>
      </c>
      <c r="P20" s="102"/>
      <c r="Q20" s="96"/>
      <c r="R20" s="103"/>
      <c r="S20" s="169"/>
      <c r="T20" s="170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2905.8</v>
      </c>
      <c r="P21" s="108"/>
      <c r="Q21" s="107"/>
      <c r="R21" s="103"/>
      <c r="S21" s="169"/>
      <c r="T21" s="170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2905.8</v>
      </c>
      <c r="P22" s="108"/>
      <c r="Q22" s="107"/>
      <c r="R22" s="103"/>
      <c r="S22" s="169"/>
      <c r="T22" s="170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2905.8</v>
      </c>
      <c r="P23" s="108"/>
      <c r="Q23" s="107"/>
      <c r="R23" s="103"/>
      <c r="S23" s="169"/>
      <c r="T23" s="170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2905.8</v>
      </c>
      <c r="P24" s="108"/>
      <c r="Q24" s="107"/>
      <c r="R24" s="103"/>
      <c r="S24" s="169"/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2905.8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16293.420000000002</v>
      </c>
      <c r="C26" s="125">
        <f aca="true" t="shared" si="3" ref="C26:J26">SUM(C4:C25)</f>
        <v>473.91999999999996</v>
      </c>
      <c r="D26" s="125">
        <f t="shared" si="3"/>
        <v>53.99000000000001</v>
      </c>
      <c r="E26" s="125">
        <f t="shared" si="3"/>
        <v>1994.6399999999999</v>
      </c>
      <c r="F26" s="125">
        <f t="shared" si="3"/>
        <v>2833.25</v>
      </c>
      <c r="G26" s="125">
        <f t="shared" si="3"/>
        <v>414.89000000000004</v>
      </c>
      <c r="H26" s="125">
        <f t="shared" si="3"/>
        <v>32.400000000000006</v>
      </c>
      <c r="I26" s="125">
        <f t="shared" si="3"/>
        <v>495.7</v>
      </c>
      <c r="J26" s="125">
        <f t="shared" si="3"/>
        <v>3124.8</v>
      </c>
      <c r="K26" s="124">
        <f>SUM(K4:K25)</f>
        <v>435.23000000000064</v>
      </c>
      <c r="L26" s="124">
        <f>SUM(L4:L25)</f>
        <v>26152.24</v>
      </c>
      <c r="M26" s="124">
        <f>SUM(M4:M25)</f>
        <v>95150</v>
      </c>
      <c r="N26" s="127">
        <f>L26/M26</f>
        <v>0.27485275880189175</v>
      </c>
      <c r="O26" s="2"/>
      <c r="P26" s="109">
        <f>SUM(P4:P25)</f>
        <v>2955</v>
      </c>
      <c r="Q26" s="109">
        <f>SUM(Q4:Q25)</f>
        <v>651.3000000000001</v>
      </c>
      <c r="R26" s="109">
        <f>SUM(R4:R25)</f>
        <v>0</v>
      </c>
      <c r="S26" s="173">
        <f>SUM(S4:S25)</f>
        <v>1</v>
      </c>
      <c r="T26" s="174"/>
      <c r="U26" s="109">
        <f>P26+Q26+S26+R26+T26</f>
        <v>3607.3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42718</v>
      </c>
      <c r="Q31" s="164">
        <v>0.00298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42718</v>
      </c>
      <c r="Q41" s="162">
        <v>125515.31481999993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125515.31481999993</v>
      </c>
      <c r="B29" s="67">
        <v>17159</v>
      </c>
      <c r="C29" s="67">
        <v>10248.66</v>
      </c>
      <c r="D29" s="67">
        <v>15200</v>
      </c>
      <c r="E29" s="67">
        <v>2911.89</v>
      </c>
      <c r="F29" s="67">
        <v>16000</v>
      </c>
      <c r="G29" s="67">
        <v>12375.13</v>
      </c>
      <c r="H29" s="67">
        <v>12</v>
      </c>
      <c r="I29" s="67">
        <v>13</v>
      </c>
      <c r="J29" s="67"/>
      <c r="K29" s="67"/>
      <c r="L29" s="83">
        <f>H29+F29+D29+J29+B29</f>
        <v>48371</v>
      </c>
      <c r="M29" s="68">
        <f>C29+E29+G29+I29</f>
        <v>25548.68</v>
      </c>
      <c r="N29" s="69">
        <f>M29-L29</f>
        <v>-22822.32</v>
      </c>
      <c r="O29" s="179">
        <f>грудень!Q31</f>
        <v>0.00298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530589</v>
      </c>
      <c r="C48" s="36">
        <v>496336.13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155399.65</v>
      </c>
      <c r="C49" s="36">
        <v>147731.19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141000</v>
      </c>
      <c r="C50" s="36">
        <v>152863.24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18500</v>
      </c>
      <c r="C51" s="36">
        <v>20790.15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109900</v>
      </c>
      <c r="C52" s="36">
        <v>93265.69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8000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30007</v>
      </c>
      <c r="C54" s="36">
        <v>34203.96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25549.080000000075</v>
      </c>
      <c r="C55" s="14">
        <v>25432.41999999997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1018944.7300000001</v>
      </c>
      <c r="C56" s="10">
        <v>977853.21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17159</v>
      </c>
      <c r="C58" s="10">
        <f>C29</f>
        <v>10248.66</v>
      </c>
    </row>
    <row r="59" spans="1:3" ht="25.5">
      <c r="A59" s="110" t="s">
        <v>73</v>
      </c>
      <c r="B59" s="10">
        <f>D29</f>
        <v>15200</v>
      </c>
      <c r="C59" s="10">
        <f>E29</f>
        <v>2911.89</v>
      </c>
    </row>
    <row r="60" spans="1:3" ht="12.75">
      <c r="A60" s="110" t="s">
        <v>74</v>
      </c>
      <c r="B60" s="10">
        <f>F29</f>
        <v>16000</v>
      </c>
      <c r="C60" s="10">
        <f>G29</f>
        <v>12375.13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-10381.27</v>
      </c>
      <c r="N7" s="52">
        <f>SUM(B8:M16)</f>
        <v>135044.13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274.09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75314.973</v>
      </c>
      <c r="N17" s="53">
        <f t="shared" si="1"/>
        <v>1018944.73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2016-08-02T12:32:52Z</cp:lastPrinted>
  <dcterms:created xsi:type="dcterms:W3CDTF">2006-11-30T08:16:02Z</dcterms:created>
  <dcterms:modified xsi:type="dcterms:W3CDTF">2016-12-14T12:53:11Z</dcterms:modified>
  <cp:category/>
  <cp:version/>
  <cp:contentType/>
  <cp:contentStatus/>
</cp:coreProperties>
</file>